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<sst xmlns="http://schemas.openxmlformats.org/spreadsheetml/2006/main" count="172" uniqueCount="109">
  <si>
    <t>Predmet nabave</t>
  </si>
  <si>
    <t>1.</t>
  </si>
  <si>
    <t>2.</t>
  </si>
  <si>
    <t>5.</t>
  </si>
  <si>
    <t>4.</t>
  </si>
  <si>
    <t>Redni broj</t>
  </si>
  <si>
    <t>planirani početak 
i trajanje ugovora
 ili OS</t>
  </si>
  <si>
    <t>ugovro, narudžbenica, OS</t>
  </si>
  <si>
    <t>ELEKTRIČNA ENERGIJA-OPSKRBA</t>
  </si>
  <si>
    <t>Promjena 
(bez PDV-a)</t>
  </si>
  <si>
    <t>Novi plan</t>
  </si>
  <si>
    <t>6.</t>
  </si>
  <si>
    <t>7.</t>
  </si>
  <si>
    <t>ugovor</t>
  </si>
  <si>
    <t>SVJEŽE POVRĆE</t>
  </si>
  <si>
    <t>MED</t>
  </si>
  <si>
    <t>JEDNOSTAVNA NABAVA</t>
  </si>
  <si>
    <t xml:space="preserve"> Vrsta postupka 
nabave</t>
  </si>
  <si>
    <t>Napomena</t>
  </si>
  <si>
    <t>OPSKRBA PLINOM</t>
  </si>
  <si>
    <t>15119000-5</t>
  </si>
  <si>
    <t>15112100-7</t>
  </si>
  <si>
    <t>09310000-5</t>
  </si>
  <si>
    <t>03221000-6</t>
  </si>
  <si>
    <t>15831600-8</t>
  </si>
  <si>
    <t>SVJEŽE MESO 
(prema specifikaciji)</t>
  </si>
  <si>
    <t>SVJEŽA PERAD (prema specifikaciji)</t>
  </si>
  <si>
    <t>09123000-7</t>
  </si>
  <si>
    <t>CPV</t>
  </si>
  <si>
    <t>Evidencijski broj</t>
  </si>
  <si>
    <t>8.</t>
  </si>
  <si>
    <t>roba</t>
  </si>
  <si>
    <t>12.</t>
  </si>
  <si>
    <t>ŠKOLSKI UDŽBENICI I RADNE BILJEŽNICE</t>
  </si>
  <si>
    <t>22111000-1</t>
  </si>
  <si>
    <t>13.</t>
  </si>
  <si>
    <t>14.</t>
  </si>
  <si>
    <t>15.</t>
  </si>
  <si>
    <t>16.</t>
  </si>
  <si>
    <t>17.</t>
  </si>
  <si>
    <t>18.</t>
  </si>
  <si>
    <t>19.</t>
  </si>
  <si>
    <t>OSTALI PREHRAMBENI PROIZVODI</t>
  </si>
  <si>
    <t>HIGIJENSKE POTREBE</t>
  </si>
  <si>
    <t>PISAĆI PRIBOR</t>
  </si>
  <si>
    <t>SMRZNUTO VOĆE I POVRĆE</t>
  </si>
  <si>
    <t>RIBA I MESO GRUPA A - RIBA</t>
  </si>
  <si>
    <t>KONZERVIRANO VOĆE I POVRĆE</t>
  </si>
  <si>
    <t>PEKARSKI PROIZVODI
GRUPA A - PEKARSKI PROIZVODI</t>
  </si>
  <si>
    <t>GRUPA B - PROIZVODI OD ŽITARICA</t>
  </si>
  <si>
    <t>03211000</t>
  </si>
  <si>
    <t>GRUPA C - SMRZNUTI I POLUGOTOVI PROIZVODI</t>
  </si>
  <si>
    <t>15612500</t>
  </si>
  <si>
    <t>MLIJEKO I MLIJEČNI PROIZVODI</t>
  </si>
  <si>
    <t>MESO I MESNE PRERAĐEVINE</t>
  </si>
  <si>
    <t>3.</t>
  </si>
  <si>
    <t>9.</t>
  </si>
  <si>
    <t>10.</t>
  </si>
  <si>
    <t>11.</t>
  </si>
  <si>
    <t>15131200</t>
  </si>
  <si>
    <t>15511000</t>
  </si>
  <si>
    <t>Otvoreni postupak javne nabave  Objedinjena nabava Grad Sisak</t>
  </si>
  <si>
    <t>20.</t>
  </si>
  <si>
    <t>SREDSTVA ZA ČIŠĆENJE I ODRŽAVANJE</t>
  </si>
  <si>
    <t>OSNOVNA ŠKOLA 22.LIPNJA, SISAK</t>
  </si>
  <si>
    <t>OIB: 16018390550</t>
  </si>
  <si>
    <t>39830000</t>
  </si>
  <si>
    <t>TONERI I TINTE</t>
  </si>
  <si>
    <t>30125110</t>
  </si>
  <si>
    <t>narudžbenica</t>
  </si>
  <si>
    <t>SVJEŽE VOĆE</t>
  </si>
  <si>
    <t>21.</t>
  </si>
  <si>
    <t>22.</t>
  </si>
  <si>
    <t>Alma Velić</t>
  </si>
  <si>
    <t>03222000-3</t>
  </si>
  <si>
    <t>23.</t>
  </si>
  <si>
    <t>TEKUĆE I INVESTICIJSKO ODRŽAVANJE</t>
  </si>
  <si>
    <t>radovi</t>
  </si>
  <si>
    <t>OSIGURANJE</t>
  </si>
  <si>
    <t>usluga</t>
  </si>
  <si>
    <t>66516000-0</t>
  </si>
  <si>
    <t>50800000-3</t>
  </si>
  <si>
    <t>01/23</t>
  </si>
  <si>
    <t>02/23</t>
  </si>
  <si>
    <t>03/23</t>
  </si>
  <si>
    <t>04/23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</si>
  <si>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</si>
  <si>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</si>
  <si>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</si>
  <si>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</si>
  <si>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</si>
  <si>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</si>
  <si>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</si>
  <si>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</si>
  <si>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13/23</t>
  </si>
  <si>
    <t>14/23</t>
  </si>
  <si>
    <t>15/23</t>
  </si>
  <si>
    <t>16/23</t>
  </si>
  <si>
    <t>17/23</t>
  </si>
  <si>
    <t>18/23</t>
  </si>
  <si>
    <t>19/23</t>
  </si>
  <si>
    <t>20/23</t>
  </si>
  <si>
    <t>21/23</t>
  </si>
  <si>
    <t>22/23</t>
  </si>
  <si>
    <t>23/23</t>
  </si>
  <si>
    <t>Procjenjena vrijednost nabave bez 
PDV-a (u eurima)</t>
  </si>
  <si>
    <t>Školskog odbora održanoj 18. prosinca 2023. godine Školski odbor donosi:</t>
  </si>
  <si>
    <t>I. IZMJENE I DOPUNE PLANA NABAVE ZA 2023. GODINU</t>
  </si>
  <si>
    <t xml:space="preserve">         Na temelju članka 28. Zakona o javnoj nabavi (NN br. 120/16) i članka 58. Statuta OŠ 22.lipnja, na 25. sjednici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</si>
</sst>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&quot;Istinito&quot;;&quot;Istinito&quot;;&quot;Neistinito&quot;"/>
    <numFmt numFmtId="170" formatCode="[$€-2]\ #,##0.00_);[Red]\([$€-2]\ #,##0.00\)"/>
    <numFmt numFmtId="171" formatCode="&quot;True&quot;;&quot;True&quot;;&quot;False&quot;"/>
    <numFmt numFmtId="172" formatCode="[$¥€-2]\ #,##0.00_);[Red]\([$€-2]\ #,##0.00\)"/>
    <numFmt numFmtId="173" formatCode="[$-1041A]#,##0.00;\-\ #,##0.00"/>
    <numFmt numFmtId="174" formatCode="[$-1041A]dd\.mm\.yyyy"/>
  </numFmts>
  <fonts count="41">
    <font>
      <sz val="10"/>
      <name val="Arial"/>
      <family val="0"/>
    </font>
    <font>
      <sz val="12"/>
      <name val="Book Antiqua"/>
      <family val="1"/>
    </font>
    <font>
      <sz val="8"/>
      <name val="Arial"/>
      <family val="0"/>
    </font>
    <font>
      <b/>
      <sz val="12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vertical="center" textRotation="90" wrapText="1"/>
    </xf>
    <xf numFmtId="4" fontId="5" fillId="0" borderId="10" xfId="0" applyNumberFormat="1" applyFont="1" applyFill="1" applyBorder="1" applyAlignment="1">
      <alignment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2.8515625" style="10" customWidth="1"/>
    <col min="2" max="2" width="9.421875" style="28" customWidth="1"/>
    <col min="3" max="3" width="5.7109375" style="10" customWidth="1"/>
    <col min="4" max="4" width="34.00390625" style="10" customWidth="1"/>
    <col min="5" max="5" width="9.8515625" style="11" hidden="1" customWidth="1"/>
    <col min="6" max="6" width="9.8515625" style="11" customWidth="1"/>
    <col min="7" max="7" width="28.140625" style="10" customWidth="1"/>
    <col min="8" max="8" width="18.28125" style="10" customWidth="1"/>
    <col min="9" max="9" width="8.7109375" style="10" customWidth="1"/>
    <col min="10" max="10" width="9.28125" style="12" bestFit="1" customWidth="1"/>
    <col min="11" max="11" width="8.7109375" style="12" bestFit="1" customWidth="1"/>
    <col min="12" max="12" width="9.28125" style="10" bestFit="1" customWidth="1"/>
    <col min="13" max="16384" width="9.140625" style="10" customWidth="1"/>
  </cols>
  <sheetData>
    <row r="1" spans="1:9" ht="16.5">
      <c r="A1" s="8" t="s">
        <v>64</v>
      </c>
      <c r="B1" s="33"/>
      <c r="C1" s="9"/>
      <c r="I1" s="8"/>
    </row>
    <row r="2" ht="15.75">
      <c r="A2" s="13" t="s">
        <v>65</v>
      </c>
    </row>
    <row r="3" ht="8.25" customHeight="1"/>
    <row r="4" spans="1:10" ht="15.75">
      <c r="A4" s="31" t="s">
        <v>108</v>
      </c>
      <c r="B4" s="34"/>
      <c r="C4" s="31"/>
      <c r="D4" s="31"/>
      <c r="E4" s="31"/>
      <c r="F4" s="31"/>
      <c r="G4" s="31"/>
      <c r="H4" s="31"/>
      <c r="I4" s="31"/>
      <c r="J4" s="31"/>
    </row>
    <row r="5" spans="1:10" ht="15.75">
      <c r="A5" s="37" t="s">
        <v>106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9.75" customHeight="1">
      <c r="A6" s="14"/>
      <c r="C6" s="14"/>
      <c r="D6" s="14"/>
      <c r="E6" s="14"/>
      <c r="F6" s="14"/>
      <c r="G6" s="14"/>
      <c r="H6" s="14"/>
      <c r="I6" s="14"/>
      <c r="J6" s="14"/>
    </row>
    <row r="7" spans="1:12" ht="16.5">
      <c r="A7" s="38" t="s">
        <v>107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9" ht="9" customHeight="1">
      <c r="A8" s="2"/>
      <c r="B8" s="35"/>
      <c r="C8" s="2"/>
      <c r="D8" s="3"/>
      <c r="E8" s="4"/>
      <c r="F8" s="4"/>
      <c r="G8" s="5"/>
      <c r="H8" s="2"/>
      <c r="I8" s="2"/>
    </row>
    <row r="9" spans="1:9" ht="9.75" customHeight="1">
      <c r="A9" s="15"/>
      <c r="C9" s="16"/>
      <c r="D9" s="16"/>
      <c r="E9" s="16"/>
      <c r="F9" s="16"/>
      <c r="G9" s="16"/>
      <c r="H9" s="16"/>
      <c r="I9" s="16"/>
    </row>
    <row r="10" spans="1:12" ht="85.5">
      <c r="A10" s="17" t="s">
        <v>5</v>
      </c>
      <c r="B10" s="29" t="s">
        <v>28</v>
      </c>
      <c r="C10" s="17" t="s">
        <v>29</v>
      </c>
      <c r="D10" s="18" t="s">
        <v>0</v>
      </c>
      <c r="E10" s="19" t="s">
        <v>105</v>
      </c>
      <c r="F10" s="19" t="s">
        <v>105</v>
      </c>
      <c r="G10" s="20" t="s">
        <v>17</v>
      </c>
      <c r="H10" s="17" t="s">
        <v>7</v>
      </c>
      <c r="I10" s="17" t="s">
        <v>6</v>
      </c>
      <c r="J10" s="21" t="s">
        <v>9</v>
      </c>
      <c r="K10" s="22" t="s">
        <v>10</v>
      </c>
      <c r="L10" s="23" t="s">
        <v>18</v>
      </c>
    </row>
    <row r="11" spans="1:12" ht="27" customHeight="1">
      <c r="A11" s="24" t="s">
        <v>1</v>
      </c>
      <c r="B11" s="36" t="s">
        <v>20</v>
      </c>
      <c r="C11" s="25" t="s">
        <v>82</v>
      </c>
      <c r="D11" s="7" t="s">
        <v>25</v>
      </c>
      <c r="E11" s="26">
        <f>35000/7.5345</f>
        <v>4645.298294511912</v>
      </c>
      <c r="F11" s="26">
        <f>ROUND(E11,0)</f>
        <v>4645</v>
      </c>
      <c r="G11" s="7" t="s">
        <v>16</v>
      </c>
      <c r="H11" s="6" t="s">
        <v>13</v>
      </c>
      <c r="I11" s="6"/>
      <c r="J11" s="26"/>
      <c r="K11" s="26"/>
      <c r="L11" s="6" t="s">
        <v>31</v>
      </c>
    </row>
    <row r="12" spans="1:12" ht="27" customHeight="1">
      <c r="A12" s="24" t="s">
        <v>2</v>
      </c>
      <c r="B12" s="36" t="s">
        <v>21</v>
      </c>
      <c r="C12" s="25" t="s">
        <v>83</v>
      </c>
      <c r="D12" s="7" t="s">
        <v>26</v>
      </c>
      <c r="E12" s="26">
        <f>27000/7.5345</f>
        <v>3583.515827194903</v>
      </c>
      <c r="F12" s="26">
        <f aca="true" t="shared" si="0" ref="F12:F33">ROUND(E12,0)</f>
        <v>3584</v>
      </c>
      <c r="G12" s="32" t="s">
        <v>16</v>
      </c>
      <c r="H12" s="6" t="s">
        <v>13</v>
      </c>
      <c r="I12" s="6"/>
      <c r="J12" s="26"/>
      <c r="K12" s="26"/>
      <c r="L12" s="6" t="s">
        <v>31</v>
      </c>
    </row>
    <row r="13" spans="1:12" ht="27" customHeight="1">
      <c r="A13" s="24" t="s">
        <v>55</v>
      </c>
      <c r="B13" s="30" t="s">
        <v>22</v>
      </c>
      <c r="C13" s="1" t="s">
        <v>84</v>
      </c>
      <c r="D13" s="7" t="s">
        <v>8</v>
      </c>
      <c r="E13" s="26">
        <f>140000/7.5345</f>
        <v>18581.193178047648</v>
      </c>
      <c r="F13" s="26">
        <v>20000</v>
      </c>
      <c r="G13" s="7" t="s">
        <v>61</v>
      </c>
      <c r="H13" s="6" t="s">
        <v>13</v>
      </c>
      <c r="I13" s="6"/>
      <c r="J13" s="26"/>
      <c r="K13" s="26"/>
      <c r="L13" s="6" t="s">
        <v>31</v>
      </c>
    </row>
    <row r="14" spans="1:12" ht="27" customHeight="1">
      <c r="A14" s="24" t="s">
        <v>4</v>
      </c>
      <c r="B14" s="30" t="s">
        <v>23</v>
      </c>
      <c r="C14" s="1" t="s">
        <v>85</v>
      </c>
      <c r="D14" s="7" t="s">
        <v>14</v>
      </c>
      <c r="E14" s="26">
        <f>20000/7.5345</f>
        <v>2654.456168292521</v>
      </c>
      <c r="F14" s="26">
        <f t="shared" si="0"/>
        <v>2654</v>
      </c>
      <c r="G14" s="32" t="s">
        <v>16</v>
      </c>
      <c r="H14" s="7" t="s">
        <v>13</v>
      </c>
      <c r="I14" s="6"/>
      <c r="J14" s="26"/>
      <c r="K14" s="26"/>
      <c r="L14" s="6" t="s">
        <v>31</v>
      </c>
    </row>
    <row r="15" spans="1:12" ht="27" customHeight="1">
      <c r="A15" s="24" t="s">
        <v>3</v>
      </c>
      <c r="B15" s="36" t="s">
        <v>74</v>
      </c>
      <c r="C15" s="1" t="s">
        <v>86</v>
      </c>
      <c r="D15" s="7" t="s">
        <v>70</v>
      </c>
      <c r="E15" s="26">
        <f>50000/7.5345</f>
        <v>6636.140420731303</v>
      </c>
      <c r="F15" s="26">
        <f t="shared" si="0"/>
        <v>6636</v>
      </c>
      <c r="G15" s="32" t="s">
        <v>16</v>
      </c>
      <c r="H15" s="7" t="s">
        <v>69</v>
      </c>
      <c r="I15" s="6"/>
      <c r="J15" s="26"/>
      <c r="K15" s="26"/>
      <c r="L15" s="6" t="s">
        <v>31</v>
      </c>
    </row>
    <row r="16" spans="1:12" ht="27" customHeight="1">
      <c r="A16" s="24" t="s">
        <v>11</v>
      </c>
      <c r="B16" s="30" t="s">
        <v>24</v>
      </c>
      <c r="C16" s="1" t="s">
        <v>87</v>
      </c>
      <c r="D16" s="7" t="s">
        <v>15</v>
      </c>
      <c r="E16" s="26">
        <f>2000/7.5345</f>
        <v>265.4456168292521</v>
      </c>
      <c r="F16" s="26">
        <f t="shared" si="0"/>
        <v>265</v>
      </c>
      <c r="G16" s="32" t="s">
        <v>16</v>
      </c>
      <c r="H16" s="6" t="s">
        <v>13</v>
      </c>
      <c r="I16" s="6"/>
      <c r="J16" s="26"/>
      <c r="K16" s="26"/>
      <c r="L16" s="7" t="s">
        <v>31</v>
      </c>
    </row>
    <row r="17" spans="1:12" ht="27" customHeight="1">
      <c r="A17" s="24" t="s">
        <v>12</v>
      </c>
      <c r="B17" s="30" t="s">
        <v>27</v>
      </c>
      <c r="C17" s="1" t="s">
        <v>88</v>
      </c>
      <c r="D17" s="7" t="s">
        <v>19</v>
      </c>
      <c r="E17" s="26">
        <f>190000/7.5345</f>
        <v>25217.33359877895</v>
      </c>
      <c r="F17" s="26">
        <f t="shared" si="0"/>
        <v>25217</v>
      </c>
      <c r="G17" s="7" t="s">
        <v>61</v>
      </c>
      <c r="H17" s="6" t="s">
        <v>13</v>
      </c>
      <c r="I17" s="7"/>
      <c r="J17" s="26"/>
      <c r="K17" s="27"/>
      <c r="L17" s="6" t="s">
        <v>31</v>
      </c>
    </row>
    <row r="18" spans="1:12" s="2" customFormat="1" ht="27" customHeight="1">
      <c r="A18" s="24" t="s">
        <v>30</v>
      </c>
      <c r="B18" s="30" t="s">
        <v>34</v>
      </c>
      <c r="C18" s="1" t="s">
        <v>89</v>
      </c>
      <c r="D18" s="7" t="s">
        <v>33</v>
      </c>
      <c r="E18" s="26">
        <f>375000/7.5345</f>
        <v>49771.05315548477</v>
      </c>
      <c r="F18" s="26">
        <f t="shared" si="0"/>
        <v>49771</v>
      </c>
      <c r="G18" s="7" t="s">
        <v>61</v>
      </c>
      <c r="H18" s="6" t="s">
        <v>13</v>
      </c>
      <c r="I18" s="6"/>
      <c r="J18" s="26"/>
      <c r="K18" s="27"/>
      <c r="L18" s="7" t="s">
        <v>31</v>
      </c>
    </row>
    <row r="19" spans="1:12" s="2" customFormat="1" ht="27" customHeight="1">
      <c r="A19" s="24" t="s">
        <v>56</v>
      </c>
      <c r="B19" s="30">
        <v>1580000</v>
      </c>
      <c r="C19" s="1" t="s">
        <v>90</v>
      </c>
      <c r="D19" s="7" t="s">
        <v>42</v>
      </c>
      <c r="E19" s="26">
        <f>10000/7.5345</f>
        <v>1327.2280841462605</v>
      </c>
      <c r="F19" s="26">
        <f t="shared" si="0"/>
        <v>1327</v>
      </c>
      <c r="G19" s="7" t="s">
        <v>16</v>
      </c>
      <c r="H19" s="6" t="s">
        <v>13</v>
      </c>
      <c r="I19" s="6"/>
      <c r="J19" s="26"/>
      <c r="K19" s="27"/>
      <c r="L19" s="7" t="s">
        <v>31</v>
      </c>
    </row>
    <row r="20" spans="1:12" s="2" customFormat="1" ht="27" customHeight="1">
      <c r="A20" s="24" t="s">
        <v>57</v>
      </c>
      <c r="B20" s="30">
        <v>39224310</v>
      </c>
      <c r="C20" s="1" t="s">
        <v>91</v>
      </c>
      <c r="D20" s="7" t="s">
        <v>43</v>
      </c>
      <c r="E20" s="26">
        <f>8000/7.5345</f>
        <v>1061.7824673170085</v>
      </c>
      <c r="F20" s="26">
        <v>4500</v>
      </c>
      <c r="G20" s="7" t="s">
        <v>61</v>
      </c>
      <c r="H20" s="6" t="s">
        <v>13</v>
      </c>
      <c r="I20" s="6"/>
      <c r="J20" s="26"/>
      <c r="K20" s="27"/>
      <c r="L20" s="7" t="s">
        <v>31</v>
      </c>
    </row>
    <row r="21" spans="1:12" s="2" customFormat="1" ht="27" customHeight="1">
      <c r="A21" s="24" t="s">
        <v>58</v>
      </c>
      <c r="B21" s="30">
        <v>30191000</v>
      </c>
      <c r="C21" s="1" t="s">
        <v>92</v>
      </c>
      <c r="D21" s="7" t="s">
        <v>44</v>
      </c>
      <c r="E21" s="26">
        <f>30000/7.5345</f>
        <v>3981.684252438781</v>
      </c>
      <c r="F21" s="26">
        <v>8000</v>
      </c>
      <c r="G21" s="7" t="s">
        <v>16</v>
      </c>
      <c r="H21" s="6" t="s">
        <v>13</v>
      </c>
      <c r="I21" s="6"/>
      <c r="J21" s="26"/>
      <c r="K21" s="27"/>
      <c r="L21" s="7" t="s">
        <v>31</v>
      </c>
    </row>
    <row r="22" spans="1:12" s="2" customFormat="1" ht="27" customHeight="1">
      <c r="A22" s="24" t="s">
        <v>32</v>
      </c>
      <c r="B22" s="30" t="s">
        <v>68</v>
      </c>
      <c r="C22" s="1" t="s">
        <v>93</v>
      </c>
      <c r="D22" s="7" t="s">
        <v>67</v>
      </c>
      <c r="E22" s="26">
        <f>1700/7.5345</f>
        <v>225.62877430486427</v>
      </c>
      <c r="F22" s="26">
        <f t="shared" si="0"/>
        <v>226</v>
      </c>
      <c r="G22" s="7" t="s">
        <v>61</v>
      </c>
      <c r="H22" s="6" t="s">
        <v>13</v>
      </c>
      <c r="I22" s="6"/>
      <c r="J22" s="26"/>
      <c r="K22" s="27"/>
      <c r="L22" s="7" t="s">
        <v>31</v>
      </c>
    </row>
    <row r="23" spans="1:12" s="2" customFormat="1" ht="27" customHeight="1">
      <c r="A23" s="24" t="s">
        <v>35</v>
      </c>
      <c r="B23" s="30">
        <v>1530000</v>
      </c>
      <c r="C23" s="1" t="s">
        <v>94</v>
      </c>
      <c r="D23" s="7" t="s">
        <v>45</v>
      </c>
      <c r="E23" s="26">
        <f>25000/7.5345</f>
        <v>3318.0702103656513</v>
      </c>
      <c r="F23" s="26">
        <f t="shared" si="0"/>
        <v>3318</v>
      </c>
      <c r="G23" s="7" t="s">
        <v>16</v>
      </c>
      <c r="H23" s="6" t="s">
        <v>13</v>
      </c>
      <c r="I23" s="6"/>
      <c r="J23" s="26"/>
      <c r="K23" s="27"/>
      <c r="L23" s="7" t="s">
        <v>31</v>
      </c>
    </row>
    <row r="24" spans="1:12" s="2" customFormat="1" ht="27" customHeight="1">
      <c r="A24" s="24" t="s">
        <v>36</v>
      </c>
      <c r="B24" s="30">
        <v>15220000</v>
      </c>
      <c r="C24" s="1" t="s">
        <v>95</v>
      </c>
      <c r="D24" s="7" t="s">
        <v>46</v>
      </c>
      <c r="E24" s="26">
        <f>20000/7.5345</f>
        <v>2654.456168292521</v>
      </c>
      <c r="F24" s="26">
        <f t="shared" si="0"/>
        <v>2654</v>
      </c>
      <c r="G24" s="7" t="s">
        <v>16</v>
      </c>
      <c r="H24" s="6" t="s">
        <v>13</v>
      </c>
      <c r="I24" s="6"/>
      <c r="J24" s="26"/>
      <c r="K24" s="27"/>
      <c r="L24" s="7" t="s">
        <v>31</v>
      </c>
    </row>
    <row r="25" spans="1:12" s="2" customFormat="1" ht="27" customHeight="1">
      <c r="A25" s="24" t="s">
        <v>37</v>
      </c>
      <c r="B25" s="30">
        <v>15330000</v>
      </c>
      <c r="C25" s="1" t="s">
        <v>96</v>
      </c>
      <c r="D25" s="7" t="s">
        <v>47</v>
      </c>
      <c r="E25" s="26">
        <f>20000/7.5345</f>
        <v>2654.456168292521</v>
      </c>
      <c r="F25" s="26">
        <f t="shared" si="0"/>
        <v>2654</v>
      </c>
      <c r="G25" s="7" t="s">
        <v>16</v>
      </c>
      <c r="H25" s="6" t="s">
        <v>13</v>
      </c>
      <c r="I25" s="6"/>
      <c r="J25" s="26"/>
      <c r="K25" s="27"/>
      <c r="L25" s="7" t="s">
        <v>31</v>
      </c>
    </row>
    <row r="26" spans="1:12" s="2" customFormat="1" ht="27" customHeight="1">
      <c r="A26" s="24" t="s">
        <v>38</v>
      </c>
      <c r="B26" s="30">
        <v>15612500</v>
      </c>
      <c r="C26" s="1" t="s">
        <v>97</v>
      </c>
      <c r="D26" s="7" t="s">
        <v>48</v>
      </c>
      <c r="E26" s="26">
        <f>70000/7.5345</f>
        <v>9290.596589023824</v>
      </c>
      <c r="F26" s="26">
        <v>9290</v>
      </c>
      <c r="G26" s="7" t="s">
        <v>16</v>
      </c>
      <c r="H26" s="6" t="s">
        <v>13</v>
      </c>
      <c r="I26" s="6"/>
      <c r="J26" s="26"/>
      <c r="K26" s="27"/>
      <c r="L26" s="7" t="s">
        <v>31</v>
      </c>
    </row>
    <row r="27" spans="1:12" s="2" customFormat="1" ht="27" customHeight="1">
      <c r="A27" s="24" t="s">
        <v>39</v>
      </c>
      <c r="B27" s="30" t="s">
        <v>50</v>
      </c>
      <c r="C27" s="1" t="s">
        <v>98</v>
      </c>
      <c r="D27" s="7" t="s">
        <v>49</v>
      </c>
      <c r="E27" s="26">
        <f>12000/7.5345</f>
        <v>1592.6737009755125</v>
      </c>
      <c r="F27" s="26">
        <f t="shared" si="0"/>
        <v>1593</v>
      </c>
      <c r="G27" s="7" t="s">
        <v>16</v>
      </c>
      <c r="H27" s="6" t="s">
        <v>13</v>
      </c>
      <c r="I27" s="6"/>
      <c r="J27" s="26"/>
      <c r="K27" s="27"/>
      <c r="L27" s="7" t="s">
        <v>31</v>
      </c>
    </row>
    <row r="28" spans="1:12" s="2" customFormat="1" ht="27" customHeight="1">
      <c r="A28" s="24" t="s">
        <v>40</v>
      </c>
      <c r="B28" s="30" t="s">
        <v>52</v>
      </c>
      <c r="C28" s="1" t="s">
        <v>99</v>
      </c>
      <c r="D28" s="7" t="s">
        <v>51</v>
      </c>
      <c r="E28" s="26">
        <f>20000/7.5345</f>
        <v>2654.456168292521</v>
      </c>
      <c r="F28" s="26">
        <f t="shared" si="0"/>
        <v>2654</v>
      </c>
      <c r="G28" s="7" t="s">
        <v>16</v>
      </c>
      <c r="H28" s="6" t="s">
        <v>13</v>
      </c>
      <c r="I28" s="6"/>
      <c r="J28" s="26"/>
      <c r="K28" s="27"/>
      <c r="L28" s="7" t="s">
        <v>31</v>
      </c>
    </row>
    <row r="29" spans="1:12" s="2" customFormat="1" ht="27" customHeight="1">
      <c r="A29" s="24" t="s">
        <v>41</v>
      </c>
      <c r="B29" s="30" t="s">
        <v>60</v>
      </c>
      <c r="C29" s="1" t="s">
        <v>100</v>
      </c>
      <c r="D29" s="7" t="s">
        <v>53</v>
      </c>
      <c r="E29" s="26">
        <f>55000/7.5345</f>
        <v>7299.7544628044325</v>
      </c>
      <c r="F29" s="26">
        <f t="shared" si="0"/>
        <v>7300</v>
      </c>
      <c r="G29" s="7" t="s">
        <v>16</v>
      </c>
      <c r="H29" s="6" t="s">
        <v>13</v>
      </c>
      <c r="I29" s="6"/>
      <c r="J29" s="26"/>
      <c r="K29" s="27"/>
      <c r="L29" s="7" t="s">
        <v>31</v>
      </c>
    </row>
    <row r="30" spans="1:12" s="2" customFormat="1" ht="27" customHeight="1">
      <c r="A30" s="24" t="s">
        <v>62</v>
      </c>
      <c r="B30" s="30" t="s">
        <v>59</v>
      </c>
      <c r="C30" s="1" t="s">
        <v>101</v>
      </c>
      <c r="D30" s="7" t="s">
        <v>54</v>
      </c>
      <c r="E30" s="26">
        <f>25000/7.5345</f>
        <v>3318.0702103656513</v>
      </c>
      <c r="F30" s="26">
        <f t="shared" si="0"/>
        <v>3318</v>
      </c>
      <c r="G30" s="7" t="s">
        <v>16</v>
      </c>
      <c r="H30" s="6" t="s">
        <v>13</v>
      </c>
      <c r="I30" s="6"/>
      <c r="J30" s="26"/>
      <c r="K30" s="27"/>
      <c r="L30" s="7" t="s">
        <v>31</v>
      </c>
    </row>
    <row r="31" spans="1:12" ht="27" customHeight="1">
      <c r="A31" s="24" t="s">
        <v>71</v>
      </c>
      <c r="B31" s="30" t="s">
        <v>66</v>
      </c>
      <c r="C31" s="6" t="s">
        <v>102</v>
      </c>
      <c r="D31" s="6" t="s">
        <v>63</v>
      </c>
      <c r="E31" s="26">
        <f>20000/7.5345</f>
        <v>2654.456168292521</v>
      </c>
      <c r="F31" s="26">
        <v>3100</v>
      </c>
      <c r="G31" s="7" t="s">
        <v>61</v>
      </c>
      <c r="H31" s="6" t="s">
        <v>69</v>
      </c>
      <c r="I31" s="6"/>
      <c r="J31" s="26"/>
      <c r="K31" s="26"/>
      <c r="L31" s="6" t="s">
        <v>31</v>
      </c>
    </row>
    <row r="32" spans="1:12" ht="27" customHeight="1">
      <c r="A32" s="24" t="s">
        <v>72</v>
      </c>
      <c r="B32" s="30" t="s">
        <v>81</v>
      </c>
      <c r="C32" s="6" t="s">
        <v>103</v>
      </c>
      <c r="D32" s="6" t="s">
        <v>76</v>
      </c>
      <c r="E32" s="26">
        <f>70000/7.5345</f>
        <v>9290.596589023824</v>
      </c>
      <c r="F32" s="26">
        <v>23065</v>
      </c>
      <c r="G32" s="7" t="s">
        <v>16</v>
      </c>
      <c r="H32" s="6" t="s">
        <v>69</v>
      </c>
      <c r="I32" s="6"/>
      <c r="J32" s="26"/>
      <c r="K32" s="26"/>
      <c r="L32" s="6" t="s">
        <v>77</v>
      </c>
    </row>
    <row r="33" spans="1:12" ht="27" customHeight="1">
      <c r="A33" s="24" t="s">
        <v>75</v>
      </c>
      <c r="B33" s="30" t="s">
        <v>80</v>
      </c>
      <c r="C33" s="6" t="s">
        <v>104</v>
      </c>
      <c r="D33" s="6" t="s">
        <v>78</v>
      </c>
      <c r="E33" s="26">
        <f>22200/7.5345</f>
        <v>2946.4463468046984</v>
      </c>
      <c r="F33" s="26">
        <f t="shared" si="0"/>
        <v>2946</v>
      </c>
      <c r="G33" s="7" t="s">
        <v>61</v>
      </c>
      <c r="H33" s="6" t="s">
        <v>13</v>
      </c>
      <c r="I33" s="6"/>
      <c r="J33" s="26"/>
      <c r="K33" s="26"/>
      <c r="L33" s="6" t="s">
        <v>79</v>
      </c>
    </row>
    <row r="38" ht="13.5">
      <c r="K38" s="16"/>
    </row>
    <row r="39" ht="13.5">
      <c r="K39" s="16" t="s">
        <v>73</v>
      </c>
    </row>
  </sheetData>
  <sheetProtection/>
  <mergeCells count="2">
    <mergeCell ref="A5:J5"/>
    <mergeCell ref="A7:L7"/>
  </mergeCells>
  <printOptions/>
  <pageMargins left="0.35433070866141736" right="0.35433070866141736" top="0.1968503937007874" bottom="0.2755905511811024" header="0.5118110236220472" footer="0.5118110236220472"/>
  <pageSetup fitToHeight="0" fitToWidth="1" horizontalDpi="600" verticalDpi="600" orientation="landscape" paperSize="9" scale="99" r:id="rId1"/>
  <ignoredErrors>
    <ignoredError sqref="C11:C33" twoDigitTextYear="1"/>
    <ignoredError sqref="B22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Windows korisnik</cp:lastModifiedBy>
  <cp:lastPrinted>2022-11-04T08:24:06Z</cp:lastPrinted>
  <dcterms:created xsi:type="dcterms:W3CDTF">2009-05-07T07:33:26Z</dcterms:created>
  <dcterms:modified xsi:type="dcterms:W3CDTF">2024-01-05T09:19:37Z</dcterms:modified>
  <cp:category/>
  <cp:version/>
  <cp:contentType/>
  <cp:contentStatus/>
</cp:coreProperties>
</file>